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09-2025\"/>
    </mc:Choice>
  </mc:AlternateContent>
  <bookViews>
    <workbookView xWindow="0" yWindow="0" windowWidth="21852" windowHeight="14940"/>
  </bookViews>
  <sheets>
    <sheet name="Arkusz2" sheetId="3" r:id="rId1"/>
  </sheets>
  <calcPr calcId="162913"/>
</workbook>
</file>

<file path=xl/calcChain.xml><?xml version="1.0" encoding="utf-8"?>
<calcChain xmlns="http://schemas.openxmlformats.org/spreadsheetml/2006/main">
  <c r="B37" i="3" l="1"/>
  <c r="C37" i="3"/>
  <c r="D37" i="3"/>
  <c r="E37" i="3"/>
  <c r="F37" i="3"/>
  <c r="G37" i="3"/>
  <c r="G39" i="3" s="1"/>
  <c r="I37" i="3"/>
  <c r="J37" i="3"/>
  <c r="K37" i="3"/>
  <c r="L37" i="3"/>
  <c r="M37" i="3"/>
  <c r="C22" i="3" l="1"/>
  <c r="C19" i="3" l="1"/>
  <c r="D19" i="3"/>
  <c r="E19" i="3"/>
  <c r="F19" i="3"/>
  <c r="G19" i="3"/>
  <c r="I19" i="3"/>
  <c r="J19" i="3"/>
  <c r="K19" i="3"/>
  <c r="L19" i="3"/>
  <c r="M19" i="3"/>
  <c r="B19" i="3"/>
  <c r="C46" i="3" l="1"/>
  <c r="C45" i="3"/>
  <c r="C40" i="3"/>
  <c r="C41" i="3"/>
  <c r="C47" i="3" l="1"/>
  <c r="C42" i="3"/>
</calcChain>
</file>

<file path=xl/sharedStrings.xml><?xml version="1.0" encoding="utf-8"?>
<sst xmlns="http://schemas.openxmlformats.org/spreadsheetml/2006/main" count="98" uniqueCount="54">
  <si>
    <t>1100</t>
  </si>
  <si>
    <t>Budynki i Lokale</t>
  </si>
  <si>
    <t>1200</t>
  </si>
  <si>
    <t>Ob. inż. ląd. i wodn</t>
  </si>
  <si>
    <t>1300</t>
  </si>
  <si>
    <t>Kotły i Masz. energ.</t>
  </si>
  <si>
    <t>1400</t>
  </si>
  <si>
    <t>Masz. Urz. o.zastos.</t>
  </si>
  <si>
    <t>1500</t>
  </si>
  <si>
    <t>Masz. Urz. specjal.</t>
  </si>
  <si>
    <t>1600</t>
  </si>
  <si>
    <t>Urządzenia techn.</t>
  </si>
  <si>
    <t>1700</t>
  </si>
  <si>
    <t>Środki transportu</t>
  </si>
  <si>
    <t>1800</t>
  </si>
  <si>
    <t>Narz. Przyrz. Ruchom</t>
  </si>
  <si>
    <t>2140</t>
  </si>
  <si>
    <t>Oprogramowanie</t>
  </si>
  <si>
    <t>2160</t>
  </si>
  <si>
    <t>PWUG nabyte</t>
  </si>
  <si>
    <t>Amort. pocz.RO</t>
  </si>
  <si>
    <t>WartKsięg PRO</t>
  </si>
  <si>
    <t>Grupa aktywów trw.</t>
  </si>
  <si>
    <t>Amortyz. roku</t>
  </si>
  <si>
    <t>Rozchód amort.</t>
  </si>
  <si>
    <t>Aktualna WPocz</t>
  </si>
  <si>
    <t>Umorzenie</t>
  </si>
  <si>
    <t>Siatka aktywów trwałych na bazie zaksięg. amort. - 01 Bilans Stat.</t>
  </si>
  <si>
    <t>6100</t>
  </si>
  <si>
    <t>Bud. i Lokale</t>
  </si>
  <si>
    <t>L106</t>
  </si>
  <si>
    <t>LE: PWUG nabyte</t>
  </si>
  <si>
    <t>L110</t>
  </si>
  <si>
    <t>LE: Budynki i lokale</t>
  </si>
  <si>
    <t>Siatka aktywów trwałych na bazie zaksięg. amort. - 11 Podatkowy</t>
  </si>
  <si>
    <t>BO</t>
  </si>
  <si>
    <t>Wartość netto bil.</t>
  </si>
  <si>
    <t>Wartość netto pod.</t>
  </si>
  <si>
    <t>Różnica</t>
  </si>
  <si>
    <t>BZ</t>
  </si>
  <si>
    <t>wartość netto pod.</t>
  </si>
  <si>
    <t>Jednostka gosp.</t>
  </si>
  <si>
    <t xml:space="preserve">  WPocz na PRO</t>
  </si>
  <si>
    <t xml:space="preserve">      Przychód</t>
  </si>
  <si>
    <t xml:space="preserve">       Rozchód</t>
  </si>
  <si>
    <t xml:space="preserve"> bież.wart.ks.</t>
  </si>
  <si>
    <t>Z400</t>
  </si>
  <si>
    <t>Obszar wyceny 01 - bilansowy</t>
  </si>
  <si>
    <t>wariant sortowania 0007</t>
  </si>
  <si>
    <t>wersja siatki 0001</t>
  </si>
  <si>
    <t>* … lub tylko sumy grupowe; v Wykorzyst.konstr.siatki ALV; v zaksięgowana amortyzacja</t>
  </si>
  <si>
    <t>Obszar wyceny 11 - podatkowy</t>
  </si>
  <si>
    <t xml:space="preserve">Data raportu: </t>
  </si>
  <si>
    <t>przywrócenie likwidacji zestawu komputerowego nr SAT 14000001576, miał być zlikwidowany tylko monitor. Przywrócona wartość dotyczy komputera.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</si>
</sst>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9"/>
      <color rgb="FF00000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23"/>
      <name val="Arial"/>
      <family val="2"/>
      <charset val="238"/>
    </font>
    <font>
      <sz val="18"/>
      <color rgb="FF000000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/>
    <xf numFmtId="4" fontId="0" fillId="0" borderId="0" xfId="0" applyNumberFormat="1"/>
    <xf numFmtId="0" fontId="0" fillId="0" borderId="0" xfId="0" applyFont="1"/>
    <xf numFmtId="0" fontId="4" fillId="0" borderId="0" xfId="0" applyFont="1" applyAlignment="1">
      <alignment vertical="top"/>
    </xf>
    <xf numFmtId="4" fontId="0" fillId="0" borderId="0" xfId="0" applyNumberFormat="1" applyFill="1" applyAlignment="1">
      <alignment vertical="top"/>
    </xf>
    <xf numFmtId="0" fontId="5" fillId="0" borderId="0" xfId="0" applyFont="1"/>
    <xf numFmtId="0" fontId="0" fillId="2" borderId="0" xfId="0" applyFill="1" applyAlignment="1">
      <alignment vertical="top"/>
    </xf>
    <xf numFmtId="0" fontId="6" fillId="3" borderId="1" xfId="0" applyFont="1" applyFill="1" applyBorder="1"/>
    <xf numFmtId="0" fontId="6" fillId="3" borderId="2" xfId="0" applyFont="1" applyFill="1" applyBorder="1"/>
    <xf numFmtId="49" fontId="7" fillId="4" borderId="1" xfId="0" applyNumberFormat="1" applyFont="1" applyFill="1" applyBorder="1"/>
    <xf numFmtId="4" fontId="6" fillId="5" borderId="3" xfId="0" applyNumberFormat="1" applyFont="1" applyFill="1" applyBorder="1"/>
    <xf numFmtId="4" fontId="6" fillId="5" borderId="4" xfId="0" applyNumberFormat="1" applyFont="1" applyFill="1" applyBorder="1"/>
    <xf numFmtId="4" fontId="6" fillId="5" borderId="5" xfId="0" applyNumberFormat="1" applyFont="1" applyFill="1" applyBorder="1"/>
    <xf numFmtId="49" fontId="6" fillId="5" borderId="1" xfId="0" applyNumberFormat="1" applyFont="1" applyFill="1" applyBorder="1" applyAlignment="1">
      <alignment horizontal="left"/>
    </xf>
    <xf numFmtId="0" fontId="6" fillId="5" borderId="3" xfId="0" applyFont="1" applyFill="1" applyBorder="1"/>
    <xf numFmtId="49" fontId="6" fillId="6" borderId="4" xfId="0" applyNumberFormat="1" applyFont="1" applyFill="1" applyBorder="1"/>
    <xf numFmtId="49" fontId="6" fillId="4" borderId="6" xfId="0" applyNumberFormat="1" applyFont="1" applyFill="1" applyBorder="1"/>
    <xf numFmtId="4" fontId="6" fillId="5" borderId="7" xfId="0" applyNumberFormat="1" applyFont="1" applyFill="1" applyBorder="1"/>
    <xf numFmtId="4" fontId="6" fillId="5" borderId="2" xfId="0" applyNumberFormat="1" applyFont="1" applyFill="1" applyBorder="1"/>
    <xf numFmtId="4" fontId="6" fillId="5" borderId="8" xfId="0" applyNumberFormat="1" applyFont="1" applyFill="1" applyBorder="1"/>
    <xf numFmtId="0" fontId="6" fillId="5" borderId="7" xfId="0" applyFont="1" applyFill="1" applyBorder="1"/>
    <xf numFmtId="49" fontId="6" fillId="6" borderId="2" xfId="0" applyNumberFormat="1" applyFont="1" applyFill="1" applyBorder="1"/>
    <xf numFmtId="0" fontId="6" fillId="5" borderId="2" xfId="0" applyFont="1" applyFill="1" applyBorder="1"/>
    <xf numFmtId="4" fontId="6" fillId="5" borderId="9" xfId="0" applyNumberFormat="1" applyFont="1" applyFill="1" applyBorder="1"/>
    <xf numFmtId="4" fontId="6" fillId="5" borderId="1" xfId="0" applyNumberFormat="1" applyFont="1" applyFill="1" applyBorder="1"/>
    <xf numFmtId="4" fontId="6" fillId="5" borderId="10" xfId="0" applyNumberFormat="1" applyFont="1" applyFill="1" applyBorder="1"/>
    <xf numFmtId="0" fontId="6" fillId="5" borderId="9" xfId="0" applyFont="1" applyFill="1" applyBorder="1"/>
    <xf numFmtId="49" fontId="6" fillId="6" borderId="1" xfId="0" applyNumberFormat="1" applyFont="1" applyFill="1" applyBorder="1"/>
    <xf numFmtId="0" fontId="6" fillId="5" borderId="1" xfId="0" applyFont="1" applyFill="1" applyBorder="1"/>
    <xf numFmtId="49" fontId="6" fillId="4" borderId="11" xfId="0" applyNumberFormat="1" applyFont="1" applyFill="1" applyBorder="1"/>
    <xf numFmtId="4" fontId="6" fillId="4" borderId="12" xfId="0" applyNumberFormat="1" applyFont="1" applyFill="1" applyBorder="1"/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6" fillId="5" borderId="4" xfId="0" applyFont="1" applyFill="1" applyBorder="1"/>
    <xf numFmtId="4" fontId="6" fillId="2" borderId="2" xfId="0" applyNumberFormat="1" applyFont="1" applyFill="1" applyBorder="1"/>
    <xf numFmtId="4" fontId="6" fillId="2" borderId="1" xfId="0" applyNumberFormat="1" applyFont="1" applyFill="1" applyBorder="1"/>
    <xf numFmtId="4" fontId="9" fillId="0" borderId="0" xfId="0" applyNumberFormat="1" applyFont="1" applyAlignment="1">
      <alignment vertical="top"/>
    </xf>
    <xf numFmtId="0" fontId="10" fillId="0" borderId="0" xfId="0" applyFont="1"/>
    <xf numFmtId="4" fontId="0" fillId="7" borderId="0" xfId="0" applyNumberFormat="1" applyFill="1" applyAlignment="1">
      <alignment vertical="top"/>
    </xf>
    <xf numFmtId="0" fontId="4" fillId="0" borderId="0" xfId="0" applyFont="1" applyAlignment="1">
      <alignment horizontal="center" vertical="top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C3" sqref="C3"/>
    </sheetView>
  </sheetViews>
  <sheetFormatPr defaultRowHeight="13.2" outlineLevelRow="1" x14ac:dyDescent="0.25"/>
  <cols>
    <col min="2" max="4" width="15.109375" customWidth="1"/>
    <col min="5" max="5" width="6" customWidth="1"/>
    <col min="6" max="7" width="12.88671875" customWidth="1"/>
    <col min="8" max="8" width="22.21875" customWidth="1"/>
    <col min="9" max="10" width="12.88671875" customWidth="1"/>
    <col min="11" max="11" width="15.109375" customWidth="1"/>
    <col min="12" max="13" width="13.77734375" customWidth="1"/>
    <col min="14" max="14" width="16" customWidth="1"/>
    <col min="15" max="15" width="9.109375" bestFit="1" customWidth="1"/>
  </cols>
  <sheetData>
    <row r="1" spans="1:15" ht="24" x14ac:dyDescent="0.25">
      <c r="A1" s="1" t="s">
        <v>27</v>
      </c>
    </row>
    <row r="2" spans="1:15" ht="13.8" x14ac:dyDescent="0.25">
      <c r="A2" s="43" t="s">
        <v>52</v>
      </c>
      <c r="B2" s="43"/>
      <c r="C2" s="36">
        <v>45930</v>
      </c>
      <c r="D2" s="5"/>
    </row>
    <row r="3" spans="1:15" x14ac:dyDescent="0.25">
      <c r="A3" s="34" t="s">
        <v>47</v>
      </c>
      <c r="B3" s="8"/>
      <c r="C3" s="8"/>
      <c r="D3" t="s">
        <v>48</v>
      </c>
      <c r="F3" t="s">
        <v>49</v>
      </c>
      <c r="H3" s="33" t="s">
        <v>50</v>
      </c>
    </row>
    <row r="5" spans="1:15" s="2" customFormat="1" x14ac:dyDescent="0.25">
      <c r="A5" s="9" t="s">
        <v>41</v>
      </c>
      <c r="B5" s="10" t="s">
        <v>42</v>
      </c>
      <c r="C5" s="10" t="s">
        <v>20</v>
      </c>
      <c r="D5" s="10" t="s">
        <v>21</v>
      </c>
      <c r="E5" s="9" t="s">
        <v>22</v>
      </c>
      <c r="F5" s="10" t="s">
        <v>43</v>
      </c>
      <c r="G5" s="10" t="s">
        <v>23</v>
      </c>
      <c r="H5" s="10"/>
      <c r="I5" s="10" t="s">
        <v>44</v>
      </c>
      <c r="J5" s="10" t="s">
        <v>24</v>
      </c>
      <c r="K5" s="10" t="s">
        <v>45</v>
      </c>
      <c r="L5" s="10" t="s">
        <v>25</v>
      </c>
      <c r="M5" s="10" t="s">
        <v>26</v>
      </c>
    </row>
    <row r="6" spans="1:15" s="2" customFormat="1" outlineLevel="1" x14ac:dyDescent="0.25">
      <c r="A6" s="11" t="s">
        <v>46</v>
      </c>
      <c r="B6" s="12">
        <v>25164873.02</v>
      </c>
      <c r="C6" s="13">
        <v>-12748197.33</v>
      </c>
      <c r="D6" s="14">
        <v>12416675.689999999</v>
      </c>
      <c r="E6" s="15" t="s">
        <v>0</v>
      </c>
      <c r="F6" s="16">
        <v>0</v>
      </c>
      <c r="G6" s="13">
        <v>-477196.76</v>
      </c>
      <c r="H6" s="17" t="s">
        <v>1</v>
      </c>
      <c r="I6" s="37">
        <v>0</v>
      </c>
      <c r="J6" s="37">
        <v>0</v>
      </c>
      <c r="K6" s="13">
        <v>11939478.93</v>
      </c>
      <c r="L6" s="13">
        <v>25164873.02</v>
      </c>
      <c r="M6" s="13">
        <v>-13225394.09</v>
      </c>
      <c r="N6" s="3"/>
      <c r="O6" s="3"/>
    </row>
    <row r="7" spans="1:15" s="2" customFormat="1" outlineLevel="1" x14ac:dyDescent="0.25">
      <c r="A7" s="18"/>
      <c r="B7" s="19">
        <v>4069882.53</v>
      </c>
      <c r="C7" s="20">
        <v>-2717273.47</v>
      </c>
      <c r="D7" s="21">
        <v>1352609.06</v>
      </c>
      <c r="E7" s="15" t="s">
        <v>2</v>
      </c>
      <c r="F7" s="22">
        <v>0</v>
      </c>
      <c r="G7" s="20">
        <v>-52332.3</v>
      </c>
      <c r="H7" s="23" t="s">
        <v>3</v>
      </c>
      <c r="I7" s="24">
        <v>0</v>
      </c>
      <c r="J7" s="24">
        <v>0</v>
      </c>
      <c r="K7" s="20">
        <v>1300276.76</v>
      </c>
      <c r="L7" s="20">
        <v>4069882.53</v>
      </c>
      <c r="M7" s="20">
        <v>-2769605.77</v>
      </c>
      <c r="N7" s="3"/>
      <c r="O7" s="3"/>
    </row>
    <row r="8" spans="1:15" s="2" customFormat="1" outlineLevel="1" x14ac:dyDescent="0.25">
      <c r="A8" s="18"/>
      <c r="B8" s="19">
        <v>102219</v>
      </c>
      <c r="C8" s="20">
        <v>-83760.800000000003</v>
      </c>
      <c r="D8" s="21">
        <v>18458.2</v>
      </c>
      <c r="E8" s="15" t="s">
        <v>4</v>
      </c>
      <c r="F8" s="22">
        <v>0</v>
      </c>
      <c r="G8" s="24">
        <v>-1910.03</v>
      </c>
      <c r="H8" s="23" t="s">
        <v>5</v>
      </c>
      <c r="I8" s="24">
        <v>0</v>
      </c>
      <c r="J8" s="24">
        <v>0</v>
      </c>
      <c r="K8" s="20">
        <v>16548.169999999998</v>
      </c>
      <c r="L8" s="20">
        <v>102219</v>
      </c>
      <c r="M8" s="20">
        <v>-85670.83</v>
      </c>
      <c r="N8" s="3"/>
      <c r="O8" s="3"/>
    </row>
    <row r="9" spans="1:15" s="2" customFormat="1" outlineLevel="1" x14ac:dyDescent="0.25">
      <c r="A9" s="18"/>
      <c r="B9" s="19">
        <v>18605200.800000001</v>
      </c>
      <c r="C9" s="20">
        <v>-15343073.98</v>
      </c>
      <c r="D9" s="21">
        <v>3262126.82</v>
      </c>
      <c r="E9" s="15" t="s">
        <v>6</v>
      </c>
      <c r="F9" s="19">
        <v>435764.09</v>
      </c>
      <c r="G9" s="20">
        <v>-470856.38</v>
      </c>
      <c r="H9" s="23" t="s">
        <v>7</v>
      </c>
      <c r="I9" s="20">
        <v>-119203.22</v>
      </c>
      <c r="J9" s="20">
        <v>118072.15</v>
      </c>
      <c r="K9" s="20">
        <v>3225903.46</v>
      </c>
      <c r="L9" s="20">
        <v>18921761.670000002</v>
      </c>
      <c r="M9" s="20">
        <v>-15695858.210000001</v>
      </c>
      <c r="N9" s="3"/>
      <c r="O9" s="3"/>
    </row>
    <row r="10" spans="1:15" s="2" customFormat="1" outlineLevel="1" x14ac:dyDescent="0.25">
      <c r="A10" s="18"/>
      <c r="B10" s="19">
        <v>1784522.33</v>
      </c>
      <c r="C10" s="20">
        <v>-1393205.94</v>
      </c>
      <c r="D10" s="21">
        <v>391316.39</v>
      </c>
      <c r="E10" s="15" t="s">
        <v>8</v>
      </c>
      <c r="F10" s="22">
        <v>0</v>
      </c>
      <c r="G10" s="20">
        <v>-49517.42</v>
      </c>
      <c r="H10" s="23" t="s">
        <v>9</v>
      </c>
      <c r="I10" s="20">
        <v>-23910</v>
      </c>
      <c r="J10" s="20">
        <v>23910</v>
      </c>
      <c r="K10" s="20">
        <v>341798.97</v>
      </c>
      <c r="L10" s="20">
        <v>1760612.33</v>
      </c>
      <c r="M10" s="20">
        <v>-1418813.36</v>
      </c>
      <c r="N10" s="3"/>
      <c r="O10" s="3"/>
    </row>
    <row r="11" spans="1:15" s="2" customFormat="1" outlineLevel="1" x14ac:dyDescent="0.25">
      <c r="A11" s="18"/>
      <c r="B11" s="19">
        <v>7287944.2699999996</v>
      </c>
      <c r="C11" s="20">
        <v>-5704638.9699999997</v>
      </c>
      <c r="D11" s="21">
        <v>1583305.3</v>
      </c>
      <c r="E11" s="15" t="s">
        <v>10</v>
      </c>
      <c r="F11" s="19">
        <v>404789.13</v>
      </c>
      <c r="G11" s="20">
        <v>-230366.03</v>
      </c>
      <c r="H11" s="23" t="s">
        <v>11</v>
      </c>
      <c r="I11" s="20">
        <v>-82208.72</v>
      </c>
      <c r="J11" s="20">
        <v>81837.820000000007</v>
      </c>
      <c r="K11" s="20">
        <v>1757357.5</v>
      </c>
      <c r="L11" s="20">
        <v>7610524.6799999997</v>
      </c>
      <c r="M11" s="20">
        <v>-5853167.1799999997</v>
      </c>
      <c r="N11" s="3"/>
      <c r="O11" s="3"/>
    </row>
    <row r="12" spans="1:15" s="2" customFormat="1" outlineLevel="1" x14ac:dyDescent="0.25">
      <c r="A12" s="18"/>
      <c r="B12" s="19">
        <v>7102637.1699999999</v>
      </c>
      <c r="C12" s="20">
        <v>-4370206.38</v>
      </c>
      <c r="D12" s="21">
        <v>2732430.79</v>
      </c>
      <c r="E12" s="15" t="s">
        <v>12</v>
      </c>
      <c r="F12" s="19">
        <v>113378.8</v>
      </c>
      <c r="G12" s="20">
        <v>-368647.57</v>
      </c>
      <c r="H12" s="23" t="s">
        <v>13</v>
      </c>
      <c r="I12" s="20">
        <v>-189407</v>
      </c>
      <c r="J12" s="20">
        <v>189407</v>
      </c>
      <c r="K12" s="20">
        <v>2477162.02</v>
      </c>
      <c r="L12" s="20">
        <v>7026608.9699999997</v>
      </c>
      <c r="M12" s="20">
        <v>-4549446.95</v>
      </c>
      <c r="N12" s="3"/>
      <c r="O12" s="3"/>
    </row>
    <row r="13" spans="1:15" s="2" customFormat="1" outlineLevel="1" x14ac:dyDescent="0.25">
      <c r="A13" s="18"/>
      <c r="B13" s="19">
        <v>14631853.119999999</v>
      </c>
      <c r="C13" s="20">
        <v>-13466998.01</v>
      </c>
      <c r="D13" s="21">
        <v>1164855.1100000001</v>
      </c>
      <c r="E13" s="15" t="s">
        <v>14</v>
      </c>
      <c r="F13" s="19">
        <v>65612.94</v>
      </c>
      <c r="G13" s="20">
        <v>-214160.24</v>
      </c>
      <c r="H13" s="23" t="s">
        <v>15</v>
      </c>
      <c r="I13" s="20">
        <v>-76690.820000000007</v>
      </c>
      <c r="J13" s="20">
        <v>76690.820000000007</v>
      </c>
      <c r="K13" s="20">
        <v>1016307.81</v>
      </c>
      <c r="L13" s="20">
        <v>14620775.24</v>
      </c>
      <c r="M13" s="20">
        <v>-13604467.43</v>
      </c>
      <c r="N13" s="3"/>
      <c r="O13" s="3"/>
    </row>
    <row r="14" spans="1:15" s="2" customFormat="1" outlineLevel="1" x14ac:dyDescent="0.25">
      <c r="A14" s="18"/>
      <c r="B14" s="19">
        <v>1835382.48</v>
      </c>
      <c r="C14" s="20">
        <v>-1718671.24</v>
      </c>
      <c r="D14" s="21">
        <v>116711.24</v>
      </c>
      <c r="E14" s="15" t="s">
        <v>16</v>
      </c>
      <c r="F14" s="22">
        <v>0</v>
      </c>
      <c r="G14" s="38">
        <v>-16080.92</v>
      </c>
      <c r="H14" s="23" t="s">
        <v>17</v>
      </c>
      <c r="I14" s="24">
        <v>0</v>
      </c>
      <c r="J14" s="24">
        <v>0</v>
      </c>
      <c r="K14" s="20">
        <v>100630.32</v>
      </c>
      <c r="L14" s="20">
        <v>1835382.48</v>
      </c>
      <c r="M14" s="20">
        <v>-1734752.16</v>
      </c>
      <c r="N14" s="3"/>
      <c r="O14" s="3"/>
    </row>
    <row r="15" spans="1:15" s="2" customFormat="1" outlineLevel="1" x14ac:dyDescent="0.25">
      <c r="A15" s="18"/>
      <c r="B15" s="19">
        <v>589446.80000000005</v>
      </c>
      <c r="C15" s="20">
        <v>-552236.06000000006</v>
      </c>
      <c r="D15" s="21">
        <v>37210.74</v>
      </c>
      <c r="E15" s="15" t="s">
        <v>18</v>
      </c>
      <c r="F15" s="22">
        <v>0</v>
      </c>
      <c r="G15" s="38">
        <v>-2679.17</v>
      </c>
      <c r="H15" s="23" t="s">
        <v>19</v>
      </c>
      <c r="I15" s="24">
        <v>0</v>
      </c>
      <c r="J15" s="24">
        <v>0</v>
      </c>
      <c r="K15" s="20">
        <v>34531.57</v>
      </c>
      <c r="L15" s="20">
        <v>589446.80000000005</v>
      </c>
      <c r="M15" s="20">
        <v>-554915.23</v>
      </c>
      <c r="N15" s="3"/>
      <c r="O15" s="3"/>
    </row>
    <row r="16" spans="1:15" s="2" customFormat="1" outlineLevel="1" x14ac:dyDescent="0.25">
      <c r="A16" s="18"/>
      <c r="B16" s="19">
        <v>410085.33</v>
      </c>
      <c r="C16" s="20">
        <v>-245738.83</v>
      </c>
      <c r="D16" s="21">
        <v>164346.5</v>
      </c>
      <c r="E16" s="15" t="s">
        <v>28</v>
      </c>
      <c r="F16" s="22">
        <v>0</v>
      </c>
      <c r="G16" s="38">
        <v>-7690.81</v>
      </c>
      <c r="H16" s="23" t="s">
        <v>29</v>
      </c>
      <c r="I16" s="24">
        <v>0</v>
      </c>
      <c r="J16" s="24">
        <v>0</v>
      </c>
      <c r="K16" s="20">
        <v>156655.69</v>
      </c>
      <c r="L16" s="20">
        <v>410085.33</v>
      </c>
      <c r="M16" s="20">
        <v>-253429.64</v>
      </c>
      <c r="N16" s="3"/>
      <c r="O16" s="3"/>
    </row>
    <row r="17" spans="1:15" s="2" customFormat="1" outlineLevel="1" x14ac:dyDescent="0.25">
      <c r="A17" s="18"/>
      <c r="B17" s="19">
        <v>483156.19</v>
      </c>
      <c r="C17" s="20">
        <v>-111517.16</v>
      </c>
      <c r="D17" s="21">
        <v>371639.03</v>
      </c>
      <c r="E17" s="15" t="s">
        <v>30</v>
      </c>
      <c r="F17" s="22">
        <v>0</v>
      </c>
      <c r="G17" s="38">
        <v>-13888.76</v>
      </c>
      <c r="H17" s="23" t="s">
        <v>31</v>
      </c>
      <c r="I17" s="24">
        <v>0</v>
      </c>
      <c r="J17" s="24">
        <v>0</v>
      </c>
      <c r="K17" s="20">
        <v>357750.27</v>
      </c>
      <c r="L17" s="20">
        <v>483156.19</v>
      </c>
      <c r="M17" s="20">
        <v>-125405.92</v>
      </c>
      <c r="N17" s="3"/>
      <c r="O17" s="3"/>
    </row>
    <row r="18" spans="1:15" s="2" customFormat="1" outlineLevel="1" x14ac:dyDescent="0.25">
      <c r="A18" s="18"/>
      <c r="B18" s="25">
        <v>8397795.0999999996</v>
      </c>
      <c r="C18" s="26">
        <v>-2226527.84</v>
      </c>
      <c r="D18" s="27">
        <v>6171267.2599999998</v>
      </c>
      <c r="E18" s="15" t="s">
        <v>32</v>
      </c>
      <c r="F18" s="28">
        <v>8223.3700000000008</v>
      </c>
      <c r="G18" s="39">
        <v>-291812.76</v>
      </c>
      <c r="H18" s="29" t="s">
        <v>33</v>
      </c>
      <c r="I18" s="30">
        <v>0</v>
      </c>
      <c r="J18" s="30">
        <v>0</v>
      </c>
      <c r="K18" s="26">
        <v>5887677.8700000001</v>
      </c>
      <c r="L18" s="26">
        <v>8406018.4700000007</v>
      </c>
      <c r="M18" s="26">
        <v>-2518340.6</v>
      </c>
      <c r="N18" s="3"/>
      <c r="O18" s="3"/>
    </row>
    <row r="19" spans="1:15" s="2" customFormat="1" x14ac:dyDescent="0.25">
      <c r="A19" s="31" t="s">
        <v>46</v>
      </c>
      <c r="B19" s="32">
        <f>SUM(B6:B18)</f>
        <v>90464998.140000001</v>
      </c>
      <c r="C19" s="32">
        <f t="shared" ref="C19:M19" si="0">SUM(C6:C18)</f>
        <v>-60682046.010000005</v>
      </c>
      <c r="D19" s="32">
        <f t="shared" si="0"/>
        <v>29782952.129999995</v>
      </c>
      <c r="E19" s="32">
        <f t="shared" si="0"/>
        <v>0</v>
      </c>
      <c r="F19" s="32">
        <f t="shared" si="0"/>
        <v>1027768.33</v>
      </c>
      <c r="G19" s="32">
        <f t="shared" si="0"/>
        <v>-2197139.1500000004</v>
      </c>
      <c r="H19" s="32"/>
      <c r="I19" s="32">
        <f t="shared" si="0"/>
        <v>-491419.76</v>
      </c>
      <c r="J19" s="32">
        <f t="shared" si="0"/>
        <v>489917.79</v>
      </c>
      <c r="K19" s="32">
        <f t="shared" si="0"/>
        <v>28612079.34</v>
      </c>
      <c r="L19" s="32">
        <f t="shared" si="0"/>
        <v>91001346.709999993</v>
      </c>
      <c r="M19" s="32">
        <f t="shared" si="0"/>
        <v>-62389267.369999997</v>
      </c>
    </row>
    <row r="20" spans="1:15" ht="13.8" x14ac:dyDescent="0.3">
      <c r="G20" s="40">
        <v>-1320</v>
      </c>
      <c r="H20" s="41" t="s">
        <v>53</v>
      </c>
    </row>
    <row r="21" spans="1:15" ht="22.2" x14ac:dyDescent="0.25">
      <c r="A21" s="35" t="s">
        <v>34</v>
      </c>
    </row>
    <row r="22" spans="1:15" ht="13.8" x14ac:dyDescent="0.25">
      <c r="A22" s="43" t="s">
        <v>52</v>
      </c>
      <c r="B22" s="43"/>
      <c r="C22" s="36">
        <f>C2</f>
        <v>45930</v>
      </c>
    </row>
    <row r="23" spans="1:15" x14ac:dyDescent="0.25">
      <c r="A23" s="34" t="s">
        <v>51</v>
      </c>
      <c r="B23" s="34"/>
      <c r="C23" s="34"/>
      <c r="D23" t="s">
        <v>48</v>
      </c>
      <c r="F23" t="s">
        <v>49</v>
      </c>
      <c r="H23" s="33" t="s">
        <v>50</v>
      </c>
    </row>
    <row r="25" spans="1:15" s="2" customFormat="1" x14ac:dyDescent="0.25">
      <c r="A25" s="9" t="s">
        <v>41</v>
      </c>
      <c r="B25" s="10" t="s">
        <v>42</v>
      </c>
      <c r="C25" s="10" t="s">
        <v>20</v>
      </c>
      <c r="D25" s="10" t="s">
        <v>21</v>
      </c>
      <c r="E25" s="9" t="s">
        <v>22</v>
      </c>
      <c r="F25" s="10" t="s">
        <v>43</v>
      </c>
      <c r="G25" s="10" t="s">
        <v>23</v>
      </c>
      <c r="H25" s="10"/>
      <c r="I25" s="10" t="s">
        <v>44</v>
      </c>
      <c r="J25" s="10" t="s">
        <v>24</v>
      </c>
      <c r="K25" s="10" t="s">
        <v>45</v>
      </c>
      <c r="L25" s="10" t="s">
        <v>25</v>
      </c>
      <c r="M25" s="10" t="s">
        <v>26</v>
      </c>
    </row>
    <row r="26" spans="1:15" s="2" customFormat="1" outlineLevel="1" x14ac:dyDescent="0.25">
      <c r="A26" s="11" t="s">
        <v>46</v>
      </c>
      <c r="B26" s="12">
        <v>25164873.02</v>
      </c>
      <c r="C26" s="13">
        <v>-11905058.939999999</v>
      </c>
      <c r="D26" s="14">
        <v>13259814.08</v>
      </c>
      <c r="E26" s="15" t="s">
        <v>0</v>
      </c>
      <c r="F26" s="16">
        <v>0</v>
      </c>
      <c r="G26" s="13">
        <v>-388651.74</v>
      </c>
      <c r="H26" s="17" t="s">
        <v>1</v>
      </c>
      <c r="I26" s="37">
        <v>0</v>
      </c>
      <c r="J26" s="37">
        <v>0</v>
      </c>
      <c r="K26" s="13">
        <v>12871162.34</v>
      </c>
      <c r="L26" s="13">
        <v>25164873.02</v>
      </c>
      <c r="M26" s="13">
        <v>-12293710.68</v>
      </c>
    </row>
    <row r="27" spans="1:15" s="2" customFormat="1" outlineLevel="1" x14ac:dyDescent="0.25">
      <c r="A27" s="18"/>
      <c r="B27" s="19">
        <v>4069882.53</v>
      </c>
      <c r="C27" s="20">
        <v>-3269706.45</v>
      </c>
      <c r="D27" s="21">
        <v>800176.08</v>
      </c>
      <c r="E27" s="15" t="s">
        <v>2</v>
      </c>
      <c r="F27" s="22">
        <v>0</v>
      </c>
      <c r="G27" s="20">
        <v>-111416.98</v>
      </c>
      <c r="H27" s="23" t="s">
        <v>3</v>
      </c>
      <c r="I27" s="24">
        <v>0</v>
      </c>
      <c r="J27" s="24">
        <v>0</v>
      </c>
      <c r="K27" s="20">
        <v>688759.1</v>
      </c>
      <c r="L27" s="20">
        <v>4069882.53</v>
      </c>
      <c r="M27" s="20">
        <v>-3381123.43</v>
      </c>
    </row>
    <row r="28" spans="1:15" s="2" customFormat="1" outlineLevel="1" x14ac:dyDescent="0.25">
      <c r="A28" s="18"/>
      <c r="B28" s="19">
        <v>102219</v>
      </c>
      <c r="C28" s="20">
        <v>-85475.62</v>
      </c>
      <c r="D28" s="21">
        <v>16743.38</v>
      </c>
      <c r="E28" s="15" t="s">
        <v>4</v>
      </c>
      <c r="F28" s="22">
        <v>0</v>
      </c>
      <c r="G28" s="24">
        <v>-914.45</v>
      </c>
      <c r="H28" s="23" t="s">
        <v>5</v>
      </c>
      <c r="I28" s="24">
        <v>0</v>
      </c>
      <c r="J28" s="24">
        <v>0</v>
      </c>
      <c r="K28" s="20">
        <v>15828.93</v>
      </c>
      <c r="L28" s="20">
        <v>102219</v>
      </c>
      <c r="M28" s="20">
        <v>-86390.07</v>
      </c>
    </row>
    <row r="29" spans="1:15" s="2" customFormat="1" outlineLevel="1" x14ac:dyDescent="0.25">
      <c r="A29" s="18"/>
      <c r="B29" s="19">
        <v>18608697.800000001</v>
      </c>
      <c r="C29" s="20">
        <v>-17843733.07</v>
      </c>
      <c r="D29" s="21">
        <v>764964.73</v>
      </c>
      <c r="E29" s="15" t="s">
        <v>6</v>
      </c>
      <c r="F29" s="19">
        <v>435764.09</v>
      </c>
      <c r="G29" s="20">
        <v>-326489.14</v>
      </c>
      <c r="H29" s="23" t="s">
        <v>7</v>
      </c>
      <c r="I29" s="20">
        <v>-119203.22</v>
      </c>
      <c r="J29" s="20">
        <v>119203.22</v>
      </c>
      <c r="K29" s="20">
        <v>874239.68</v>
      </c>
      <c r="L29" s="20">
        <v>18925258.670000002</v>
      </c>
      <c r="M29" s="20">
        <v>-18051018.989999998</v>
      </c>
    </row>
    <row r="30" spans="1:15" s="2" customFormat="1" outlineLevel="1" x14ac:dyDescent="0.25">
      <c r="A30" s="18"/>
      <c r="B30" s="19">
        <v>1784522.33</v>
      </c>
      <c r="C30" s="20">
        <v>-1638291.48</v>
      </c>
      <c r="D30" s="21">
        <v>146230.85</v>
      </c>
      <c r="E30" s="15" t="s">
        <v>8</v>
      </c>
      <c r="F30" s="22">
        <v>0</v>
      </c>
      <c r="G30" s="20">
        <v>-75612.070000000007</v>
      </c>
      <c r="H30" s="23" t="s">
        <v>9</v>
      </c>
      <c r="I30" s="20">
        <v>-23910</v>
      </c>
      <c r="J30" s="20">
        <v>23910</v>
      </c>
      <c r="K30" s="20">
        <v>70618.78</v>
      </c>
      <c r="L30" s="20">
        <v>1760612.33</v>
      </c>
      <c r="M30" s="20">
        <v>-1689993.55</v>
      </c>
    </row>
    <row r="31" spans="1:15" s="2" customFormat="1" outlineLevel="1" x14ac:dyDescent="0.25">
      <c r="A31" s="18"/>
      <c r="B31" s="19">
        <v>7287944.2699999996</v>
      </c>
      <c r="C31" s="20">
        <v>-6494537.1299999999</v>
      </c>
      <c r="D31" s="21">
        <v>793407.14</v>
      </c>
      <c r="E31" s="15" t="s">
        <v>10</v>
      </c>
      <c r="F31" s="19">
        <v>404789.13</v>
      </c>
      <c r="G31" s="20">
        <v>-162897.74</v>
      </c>
      <c r="H31" s="23" t="s">
        <v>11</v>
      </c>
      <c r="I31" s="20">
        <v>-82208.72</v>
      </c>
      <c r="J31" s="20">
        <v>82208.72</v>
      </c>
      <c r="K31" s="20">
        <v>1035298.53</v>
      </c>
      <c r="L31" s="20">
        <v>7610524.6799999997</v>
      </c>
      <c r="M31" s="20">
        <v>-6575226.1500000004</v>
      </c>
    </row>
    <row r="32" spans="1:15" s="2" customFormat="1" outlineLevel="1" x14ac:dyDescent="0.25">
      <c r="A32" s="18"/>
      <c r="B32" s="19">
        <v>6925201.9800000004</v>
      </c>
      <c r="C32" s="20">
        <v>-4924175.4800000004</v>
      </c>
      <c r="D32" s="21">
        <v>2001026.5</v>
      </c>
      <c r="E32" s="15" t="s">
        <v>12</v>
      </c>
      <c r="F32" s="19">
        <v>113378.8</v>
      </c>
      <c r="G32" s="20">
        <v>-375764.52</v>
      </c>
      <c r="H32" s="23" t="s">
        <v>13</v>
      </c>
      <c r="I32" s="20">
        <v>-189407</v>
      </c>
      <c r="J32" s="20">
        <v>189407</v>
      </c>
      <c r="K32" s="20">
        <v>1738640.78</v>
      </c>
      <c r="L32" s="20">
        <v>6849173.7800000003</v>
      </c>
      <c r="M32" s="20">
        <v>-5110533</v>
      </c>
    </row>
    <row r="33" spans="1:13" s="2" customFormat="1" outlineLevel="1" x14ac:dyDescent="0.25">
      <c r="A33" s="18"/>
      <c r="B33" s="19">
        <v>14631853.119999999</v>
      </c>
      <c r="C33" s="20">
        <v>-14107584.640000001</v>
      </c>
      <c r="D33" s="21">
        <v>524268.48</v>
      </c>
      <c r="E33" s="15" t="s">
        <v>14</v>
      </c>
      <c r="F33" s="19">
        <v>65612.94</v>
      </c>
      <c r="G33" s="20">
        <v>-187329.68</v>
      </c>
      <c r="H33" s="23" t="s">
        <v>15</v>
      </c>
      <c r="I33" s="20">
        <v>-76690.820000000007</v>
      </c>
      <c r="J33" s="20">
        <v>76690.820000000007</v>
      </c>
      <c r="K33" s="20">
        <v>402551.74</v>
      </c>
      <c r="L33" s="20">
        <v>14620775.24</v>
      </c>
      <c r="M33" s="20">
        <v>-14218223.5</v>
      </c>
    </row>
    <row r="34" spans="1:13" s="2" customFormat="1" outlineLevel="1" x14ac:dyDescent="0.25">
      <c r="A34" s="18"/>
      <c r="B34" s="19">
        <v>1835382.48</v>
      </c>
      <c r="C34" s="20">
        <v>-1830074.26</v>
      </c>
      <c r="D34" s="21">
        <v>5308.22</v>
      </c>
      <c r="E34" s="15" t="s">
        <v>16</v>
      </c>
      <c r="F34" s="22">
        <v>0</v>
      </c>
      <c r="G34" s="24">
        <v>-404.86</v>
      </c>
      <c r="H34" s="23" t="s">
        <v>17</v>
      </c>
      <c r="I34" s="24">
        <v>0</v>
      </c>
      <c r="J34" s="24">
        <v>0</v>
      </c>
      <c r="K34" s="20">
        <v>4903.3599999999997</v>
      </c>
      <c r="L34" s="20">
        <v>1835382.48</v>
      </c>
      <c r="M34" s="20">
        <v>-1830479.12</v>
      </c>
    </row>
    <row r="35" spans="1:13" s="2" customFormat="1" outlineLevel="1" x14ac:dyDescent="0.25">
      <c r="A35" s="18"/>
      <c r="B35" s="19">
        <v>589446.80000000005</v>
      </c>
      <c r="C35" s="24">
        <v>0</v>
      </c>
      <c r="D35" s="21">
        <v>589446.80000000005</v>
      </c>
      <c r="E35" s="15" t="s">
        <v>18</v>
      </c>
      <c r="F35" s="22">
        <v>0</v>
      </c>
      <c r="G35" s="24">
        <v>0</v>
      </c>
      <c r="H35" s="23" t="s">
        <v>19</v>
      </c>
      <c r="I35" s="24">
        <v>0</v>
      </c>
      <c r="J35" s="24">
        <v>0</v>
      </c>
      <c r="K35" s="20">
        <v>589446.80000000005</v>
      </c>
      <c r="L35" s="20">
        <v>589446.80000000005</v>
      </c>
      <c r="M35" s="24">
        <v>0</v>
      </c>
    </row>
    <row r="36" spans="1:13" s="2" customFormat="1" outlineLevel="1" x14ac:dyDescent="0.25">
      <c r="A36" s="18"/>
      <c r="B36" s="25">
        <v>410085.33</v>
      </c>
      <c r="C36" s="26">
        <v>-233580.4</v>
      </c>
      <c r="D36" s="27">
        <v>176504.93</v>
      </c>
      <c r="E36" s="15" t="s">
        <v>28</v>
      </c>
      <c r="F36" s="28">
        <v>0</v>
      </c>
      <c r="G36" s="26">
        <v>-7689.1</v>
      </c>
      <c r="H36" s="29" t="s">
        <v>29</v>
      </c>
      <c r="I36" s="30">
        <v>0</v>
      </c>
      <c r="J36" s="30">
        <v>0</v>
      </c>
      <c r="K36" s="26">
        <v>168815.83</v>
      </c>
      <c r="L36" s="26">
        <v>410085.33</v>
      </c>
      <c r="M36" s="26">
        <v>-241269.5</v>
      </c>
    </row>
    <row r="37" spans="1:13" s="2" customFormat="1" x14ac:dyDescent="0.25">
      <c r="A37" s="31" t="s">
        <v>46</v>
      </c>
      <c r="B37" s="32">
        <f>SUM(B26:B36)</f>
        <v>81410108.660000011</v>
      </c>
      <c r="C37" s="32">
        <f t="shared" ref="C37:M37" si="1">SUM(C26:C36)</f>
        <v>-62332217.469999999</v>
      </c>
      <c r="D37" s="32">
        <f t="shared" si="1"/>
        <v>19077891.190000001</v>
      </c>
      <c r="E37" s="32">
        <f t="shared" si="1"/>
        <v>0</v>
      </c>
      <c r="F37" s="32">
        <f t="shared" si="1"/>
        <v>1019544.96</v>
      </c>
      <c r="G37" s="32">
        <f t="shared" si="1"/>
        <v>-1637170.2800000003</v>
      </c>
      <c r="H37" s="32"/>
      <c r="I37" s="32">
        <f t="shared" si="1"/>
        <v>-491419.76</v>
      </c>
      <c r="J37" s="32">
        <f t="shared" si="1"/>
        <v>491419.76</v>
      </c>
      <c r="K37" s="32">
        <f t="shared" si="1"/>
        <v>18460265.869999994</v>
      </c>
      <c r="L37" s="32">
        <f t="shared" si="1"/>
        <v>81938233.859999999</v>
      </c>
      <c r="M37" s="32">
        <f t="shared" si="1"/>
        <v>-63477967.989999995</v>
      </c>
    </row>
    <row r="38" spans="1:13" ht="13.8" x14ac:dyDescent="0.3">
      <c r="G38">
        <v>1320</v>
      </c>
      <c r="H38" s="41" t="s">
        <v>53</v>
      </c>
    </row>
    <row r="39" spans="1:13" ht="14.4" x14ac:dyDescent="0.3">
      <c r="B39" s="7" t="s">
        <v>35</v>
      </c>
      <c r="C39" s="2"/>
      <c r="G39" s="42">
        <f>G37+G38</f>
        <v>-1635850.2800000003</v>
      </c>
    </row>
    <row r="40" spans="1:13" x14ac:dyDescent="0.25">
      <c r="B40" s="2" t="s">
        <v>36</v>
      </c>
      <c r="C40" s="3">
        <f>D19-D18-D17</f>
        <v>23240045.839999996</v>
      </c>
    </row>
    <row r="41" spans="1:13" x14ac:dyDescent="0.25">
      <c r="B41" s="2" t="s">
        <v>37</v>
      </c>
      <c r="C41" s="3">
        <f>D37</f>
        <v>19077891.190000001</v>
      </c>
    </row>
    <row r="42" spans="1:13" x14ac:dyDescent="0.25">
      <c r="B42" s="2" t="s">
        <v>38</v>
      </c>
      <c r="C42" s="3">
        <f>C40-C41</f>
        <v>4162154.6499999948</v>
      </c>
    </row>
    <row r="43" spans="1:13" x14ac:dyDescent="0.25">
      <c r="B43" s="2"/>
      <c r="C43" s="3"/>
    </row>
    <row r="44" spans="1:13" ht="14.4" x14ac:dyDescent="0.3">
      <c r="B44" s="7" t="s">
        <v>39</v>
      </c>
      <c r="C44" s="2"/>
    </row>
    <row r="45" spans="1:13" x14ac:dyDescent="0.25">
      <c r="B45" s="4" t="s">
        <v>36</v>
      </c>
      <c r="C45" s="3">
        <f>K19-K18-K17</f>
        <v>22366651.199999999</v>
      </c>
    </row>
    <row r="46" spans="1:13" x14ac:dyDescent="0.25">
      <c r="B46" s="2" t="s">
        <v>40</v>
      </c>
      <c r="C46" s="3">
        <f>K37</f>
        <v>18460265.869999994</v>
      </c>
    </row>
    <row r="47" spans="1:13" x14ac:dyDescent="0.25">
      <c r="B47" s="2" t="s">
        <v>38</v>
      </c>
      <c r="C47" s="3">
        <f>C45-C46</f>
        <v>3906385.3300000057</v>
      </c>
    </row>
    <row r="48" spans="1:13" x14ac:dyDescent="0.25">
      <c r="C48" s="6"/>
    </row>
  </sheetData>
  <mergeCells count="2">
    <mergeCell ref="A2:B2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Raplis Agnieszka</cp:lastModifiedBy>
  <cp:revision>1</cp:revision>
  <dcterms:created xsi:type="dcterms:W3CDTF">2023-12-05T12:55:34Z</dcterms:created>
  <dcterms:modified xsi:type="dcterms:W3CDTF">2025-10-17T10:21:40Z</dcterms:modified>
  <cp:category/>
</cp:coreProperties>
</file>